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Расчет" sheetId="1" r:id="rId1"/>
    <sheet name="Лист1" sheetId="2" r:id="rId2"/>
    <sheet name="Лист2" sheetId="3" r:id="rId3"/>
  </sheets>
  <definedNames>
    <definedName name="_xlnm.Print_Area" localSheetId="0">'Расчет'!$A$1:$G$31</definedName>
  </definedNames>
  <calcPr fullCalcOnLoad="1"/>
</workbook>
</file>

<file path=xl/sharedStrings.xml><?xml version="1.0" encoding="utf-8"?>
<sst xmlns="http://schemas.openxmlformats.org/spreadsheetml/2006/main" count="57" uniqueCount="42">
  <si>
    <t>ВСЕГО</t>
  </si>
  <si>
    <t>Расчет родительской платы</t>
  </si>
  <si>
    <t>% р/платы</t>
  </si>
  <si>
    <t>100% оплаты</t>
  </si>
  <si>
    <t>100% льготы</t>
  </si>
  <si>
    <t>Фактич-е  посещение по табелю</t>
  </si>
  <si>
    <t>Кол-во д/дней посещений</t>
  </si>
  <si>
    <t>х</t>
  </si>
  <si>
    <t>Расходы включаемые в расчет родительской платы</t>
  </si>
  <si>
    <t>фактические расходы на питание</t>
  </si>
  <si>
    <t>затраты на содержание за присмотр и уход</t>
  </si>
  <si>
    <t>субсидии</t>
  </si>
  <si>
    <t>приносящая доход деятельность</t>
  </si>
  <si>
    <t>Стоимость 1 д/дня всего</t>
  </si>
  <si>
    <t>ВСЕГО начисленная родительская плата</t>
  </si>
  <si>
    <t>Справочно: затраты на содержание за присмотр и уход не включенные в численность фактического посещений детей</t>
  </si>
  <si>
    <t>Кол-во рабочих дней месяца</t>
  </si>
  <si>
    <t xml:space="preserve"> Объем средств направляемых  возмещению из местного бюджета</t>
  </si>
  <si>
    <t xml:space="preserve">Информация по расчету родительской платы </t>
  </si>
  <si>
    <r>
      <rPr>
        <b/>
        <sz val="11"/>
        <color indexed="8"/>
        <rFont val="Calibri"/>
        <family val="2"/>
      </rPr>
      <t>Коэффициент для расчета компенсации</t>
    </r>
    <r>
      <rPr>
        <sz val="11"/>
        <color indexed="8"/>
        <rFont val="Calibri"/>
        <family val="2"/>
      </rPr>
      <t xml:space="preserve"> =  </t>
    </r>
    <r>
      <rPr>
        <sz val="8"/>
        <color indexed="8"/>
        <rFont val="Calibri"/>
        <family val="2"/>
      </rPr>
      <t>ср.размер р/платы установленный РХ  / размер р/платы по учреждению</t>
    </r>
  </si>
  <si>
    <t>Фактический размер р/платы за текущий месяц</t>
  </si>
  <si>
    <t>Фактически отработанных дней</t>
  </si>
  <si>
    <t>на содержание детей  в МБДОУ  детский сад № 29 "У Лукоморья"</t>
  </si>
  <si>
    <t>льготная категория (в т.ч.):</t>
  </si>
  <si>
    <t>1. дети-инвалиды</t>
  </si>
  <si>
    <t>Начисленная родительская плата</t>
  </si>
  <si>
    <t>Х</t>
  </si>
  <si>
    <t>Питание в день</t>
  </si>
  <si>
    <r>
      <rPr>
        <b/>
        <sz val="11"/>
        <color indexed="8"/>
        <rFont val="Calibri"/>
        <family val="2"/>
      </rPr>
      <t xml:space="preserve">Расходы на содерж-е 1 ребёнка в мес. = </t>
    </r>
    <r>
      <rPr>
        <sz val="8"/>
        <color indexed="8"/>
        <rFont val="Calibri"/>
        <family val="2"/>
      </rPr>
      <t>(расходы всего / кол.во д/ детей посещений*кол-во рабоч.дней в расчетном периоде)</t>
    </r>
  </si>
  <si>
    <t>2. дети-сироты(опекаемые)</t>
  </si>
  <si>
    <t>Итого внесенной род.платы по учреждению (рублей)</t>
  </si>
  <si>
    <t xml:space="preserve">Итого </t>
  </si>
  <si>
    <t>Списочная численность детей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</si>
  <si>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</si>
  <si>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3.дети мобилизованных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</si>
  <si>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</si>
  <si>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indexed="8"/>
        <rFont val="Calibri"/>
        <family val="2"/>
      </rPr>
      <t>Размер р/платы по учреждению</t>
    </r>
    <r>
      <rPr>
        <sz val="11"/>
        <color indexed="8"/>
        <rFont val="Calibri"/>
        <family val="2"/>
      </rPr>
      <t xml:space="preserve"> = 2 600,00руб.</t>
    </r>
    <r>
      <rPr>
        <sz val="8"/>
        <color indexed="8"/>
        <rFont val="Calibri"/>
        <family val="2"/>
      </rPr>
      <t>(установленный Постановлением от 02.03.23г. №125)</t>
    </r>
  </si>
  <si>
    <t>Установленный размер р/платы, Постановлением от 02.03.2023г. № 125</t>
  </si>
  <si>
    <r>
      <t xml:space="preserve">Итого </t>
    </r>
    <r>
      <rPr>
        <i/>
        <sz val="10"/>
        <rFont val="Arial"/>
        <family val="2"/>
      </rPr>
      <t>100%+српавочно+перерасчет</t>
    </r>
  </si>
  <si>
    <r>
      <rPr>
        <b/>
        <sz val="11"/>
        <color indexed="8"/>
        <rFont val="Calibri"/>
        <family val="2"/>
      </rPr>
      <t>Расчет утвержденного размера установленного по РХ =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(2500/кол-во.дней в мес.* кол-во.фактич.отработанных дн.)</t>
    </r>
  </si>
  <si>
    <t>за ноябрь 2023 года</t>
  </si>
  <si>
    <t>Прерасчет за октябрь 2023 г. по справкам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</si>
</sst>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u val="single"/>
      <sz val="16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>
        <color indexed="8"/>
      </top>
      <bottom/>
    </border>
    <border>
      <left style="thin"/>
      <right style="medium"/>
      <top style="thin"/>
      <bottom/>
    </border>
    <border>
      <left style="medium"/>
      <right/>
      <top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2" fontId="0" fillId="0" borderId="0" xfId="0" applyNumberFormat="1" applyBorder="1" applyAlignment="1">
      <alignment horizontal="right"/>
    </xf>
    <xf numFmtId="4" fontId="11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" fontId="6" fillId="0" borderId="14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 horizontal="center" wrapText="1"/>
    </xf>
    <xf numFmtId="4" fontId="17" fillId="32" borderId="0" xfId="0" applyNumberFormat="1" applyFont="1" applyFill="1" applyBorder="1" applyAlignment="1">
      <alignment/>
    </xf>
    <xf numFmtId="4" fontId="11" fillId="2" borderId="14" xfId="0" applyNumberFormat="1" applyFont="1" applyFill="1" applyBorder="1" applyAlignment="1">
      <alignment horizontal="center" vertical="center"/>
    </xf>
    <xf numFmtId="4" fontId="11" fillId="32" borderId="0" xfId="0" applyNumberFormat="1" applyFont="1" applyFill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4" fontId="6" fillId="2" borderId="17" xfId="0" applyNumberFormat="1" applyFont="1" applyFill="1" applyBorder="1" applyAlignment="1">
      <alignment horizontal="center"/>
    </xf>
    <xf numFmtId="4" fontId="0" fillId="2" borderId="18" xfId="0" applyNumberFormat="1" applyFill="1" applyBorder="1" applyAlignment="1">
      <alignment horizontal="center" wrapText="1"/>
    </xf>
    <xf numFmtId="4" fontId="6" fillId="2" borderId="19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7" fillId="0" borderId="18" xfId="0" applyNumberFormat="1" applyFont="1" applyBorder="1" applyAlignment="1">
      <alignment horizontal="center" wrapText="1"/>
    </xf>
    <xf numFmtId="0" fontId="9" fillId="2" borderId="14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3" fontId="11" fillId="2" borderId="14" xfId="0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8" fillId="0" borderId="24" xfId="0" applyFont="1" applyBorder="1" applyAlignment="1">
      <alignment vertical="top" wrapText="1"/>
    </xf>
    <xf numFmtId="0" fontId="11" fillId="2" borderId="24" xfId="0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/>
    </xf>
    <xf numFmtId="9" fontId="16" fillId="0" borderId="24" xfId="0" applyNumberFormat="1" applyFont="1" applyBorder="1" applyAlignment="1">
      <alignment wrapText="1"/>
    </xf>
    <xf numFmtId="4" fontId="18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" fontId="18" fillId="33" borderId="16" xfId="0" applyNumberFormat="1" applyFont="1" applyFill="1" applyBorder="1" applyAlignment="1">
      <alignment horizontal="center"/>
    </xf>
    <xf numFmtId="0" fontId="9" fillId="32" borderId="14" xfId="0" applyNumberFormat="1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4" fontId="11" fillId="32" borderId="17" xfId="0" applyNumberFormat="1" applyFont="1" applyFill="1" applyBorder="1" applyAlignment="1">
      <alignment horizontal="center" vertical="center"/>
    </xf>
    <xf numFmtId="9" fontId="0" fillId="33" borderId="25" xfId="0" applyNumberForma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center"/>
    </xf>
    <xf numFmtId="4" fontId="19" fillId="33" borderId="26" xfId="0" applyNumberFormat="1" applyFont="1" applyFill="1" applyBorder="1" applyAlignment="1">
      <alignment horizontal="center"/>
    </xf>
    <xf numFmtId="9" fontId="0" fillId="33" borderId="27" xfId="0" applyNumberFormat="1" applyFill="1" applyBorder="1" applyAlignment="1">
      <alignment/>
    </xf>
    <xf numFmtId="0" fontId="11" fillId="2" borderId="2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4" fontId="11" fillId="2" borderId="18" xfId="0" applyNumberFormat="1" applyFont="1" applyFill="1" applyBorder="1" applyAlignment="1">
      <alignment horizontal="center"/>
    </xf>
    <xf numFmtId="4" fontId="11" fillId="2" borderId="19" xfId="0" applyNumberFormat="1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3" fontId="11" fillId="2" borderId="18" xfId="0" applyNumberFormat="1" applyFont="1" applyFill="1" applyBorder="1" applyAlignment="1">
      <alignment horizontal="center" vertical="center"/>
    </xf>
    <xf numFmtId="173" fontId="0" fillId="0" borderId="0" xfId="0" applyNumberFormat="1" applyBorder="1" applyAlignment="1">
      <alignment horizontal="left"/>
    </xf>
    <xf numFmtId="4" fontId="15" fillId="0" borderId="0" xfId="0" applyNumberFormat="1" applyFont="1" applyBorder="1" applyAlignment="1">
      <alignment vertical="center" wrapText="1"/>
    </xf>
    <xf numFmtId="4" fontId="0" fillId="2" borderId="17" xfId="0" applyNumberFormat="1" applyFill="1" applyBorder="1" applyAlignment="1">
      <alignment horizontal="center"/>
    </xf>
    <xf numFmtId="4" fontId="0" fillId="2" borderId="19" xfId="0" applyNumberFormat="1" applyFill="1" applyBorder="1" applyAlignment="1">
      <alignment horizontal="center"/>
    </xf>
    <xf numFmtId="4" fontId="18" fillId="32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 vertical="center"/>
    </xf>
    <xf numFmtId="9" fontId="16" fillId="0" borderId="30" xfId="0" applyNumberFormat="1" applyFont="1" applyBorder="1" applyAlignment="1">
      <alignment wrapText="1"/>
    </xf>
    <xf numFmtId="0" fontId="0" fillId="0" borderId="21" xfId="0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" fontId="19" fillId="33" borderId="21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left"/>
    </xf>
    <xf numFmtId="9" fontId="56" fillId="33" borderId="22" xfId="0" applyNumberFormat="1" applyFont="1" applyFill="1" applyBorder="1" applyAlignment="1">
      <alignment/>
    </xf>
    <xf numFmtId="4" fontId="11" fillId="2" borderId="11" xfId="0" applyNumberFormat="1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9" fontId="0" fillId="0" borderId="28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9" fontId="0" fillId="0" borderId="14" xfId="0" applyNumberFormat="1" applyFont="1" applyBorder="1" applyAlignment="1">
      <alignment horizontal="center"/>
    </xf>
    <xf numFmtId="4" fontId="11" fillId="32" borderId="32" xfId="0" applyNumberFormat="1" applyFont="1" applyFill="1" applyBorder="1" applyAlignment="1">
      <alignment horizontal="center" vertical="center"/>
    </xf>
    <xf numFmtId="4" fontId="11" fillId="32" borderId="33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3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6.8515625" style="0" customWidth="1"/>
    <col min="2" max="2" width="12.140625" style="0" customWidth="1"/>
    <col min="3" max="3" width="14.7109375" style="0" customWidth="1"/>
    <col min="4" max="4" width="12.421875" style="0" customWidth="1"/>
    <col min="5" max="5" width="16.8515625" style="0" customWidth="1"/>
    <col min="6" max="6" width="25.28125" style="0" customWidth="1"/>
    <col min="7" max="7" width="21.421875" style="0" customWidth="1"/>
    <col min="8" max="8" width="10.7109375" style="0" bestFit="1" customWidth="1"/>
    <col min="9" max="9" width="11.8515625" style="0" customWidth="1"/>
    <col min="10" max="10" width="11.28125" style="0" customWidth="1"/>
    <col min="11" max="11" width="12.28125" style="0" customWidth="1"/>
  </cols>
  <sheetData>
    <row r="1" spans="1:11" ht="17.25" customHeight="1">
      <c r="A1" s="122" t="s">
        <v>18</v>
      </c>
      <c r="B1" s="122"/>
      <c r="C1" s="122"/>
      <c r="D1" s="122"/>
      <c r="E1" s="122"/>
      <c r="F1" s="122"/>
      <c r="G1" s="122"/>
      <c r="H1" s="17"/>
      <c r="I1" s="17"/>
      <c r="J1" s="17"/>
      <c r="K1" s="17"/>
    </row>
    <row r="2" spans="1:11" ht="8.25" customHeight="1">
      <c r="A2" s="34"/>
      <c r="B2" s="34"/>
      <c r="C2" s="34"/>
      <c r="D2" s="34"/>
      <c r="E2" s="34"/>
      <c r="F2" s="34"/>
      <c r="G2" s="34"/>
      <c r="H2" s="17"/>
      <c r="I2" s="17"/>
      <c r="J2" s="17"/>
      <c r="K2" s="17"/>
    </row>
    <row r="3" spans="1:11" ht="15">
      <c r="A3" s="123" t="s">
        <v>22</v>
      </c>
      <c r="B3" s="123"/>
      <c r="C3" s="123"/>
      <c r="D3" s="123"/>
      <c r="E3" s="123"/>
      <c r="F3" s="123"/>
      <c r="G3" s="123"/>
      <c r="H3" s="18"/>
      <c r="I3" s="18"/>
      <c r="J3" s="18"/>
      <c r="K3" s="18"/>
    </row>
    <row r="4" spans="1:11" ht="15.75" thickBot="1">
      <c r="A4" s="110" t="s">
        <v>40</v>
      </c>
      <c r="B4" s="110"/>
      <c r="C4" s="110"/>
      <c r="D4" s="110"/>
      <c r="E4" s="110"/>
      <c r="F4" s="110"/>
      <c r="G4" s="110"/>
      <c r="H4" s="19"/>
      <c r="I4" s="19"/>
      <c r="J4" s="1"/>
      <c r="K4" s="1"/>
    </row>
    <row r="5" spans="1:11" ht="15.75" thickBot="1">
      <c r="A5" s="132" t="s">
        <v>8</v>
      </c>
      <c r="B5" s="133"/>
      <c r="C5" s="133"/>
      <c r="D5" s="133"/>
      <c r="E5" s="133"/>
      <c r="F5" s="133"/>
      <c r="G5" s="134"/>
      <c r="I5" s="8"/>
      <c r="J5" s="1"/>
      <c r="K5" s="1"/>
    </row>
    <row r="6" spans="1:11" s="15" customFormat="1" ht="29.25" customHeight="1">
      <c r="A6" s="130"/>
      <c r="B6" s="131"/>
      <c r="C6" s="131"/>
      <c r="D6" s="131"/>
      <c r="E6" s="16" t="s">
        <v>11</v>
      </c>
      <c r="F6" s="16" t="s">
        <v>12</v>
      </c>
      <c r="G6" s="50" t="s">
        <v>0</v>
      </c>
      <c r="H6" s="14"/>
      <c r="I6" s="14"/>
      <c r="J6" s="9"/>
      <c r="K6" s="9"/>
    </row>
    <row r="7" spans="1:11" ht="21.75" customHeight="1">
      <c r="A7" s="128" t="s">
        <v>9</v>
      </c>
      <c r="B7" s="129"/>
      <c r="C7" s="129"/>
      <c r="D7" s="129"/>
      <c r="E7" s="36">
        <v>7109.75</v>
      </c>
      <c r="F7" s="36">
        <v>460765.42</v>
      </c>
      <c r="G7" s="51">
        <f>E7+F7</f>
        <v>467875.17</v>
      </c>
      <c r="H7" s="8"/>
      <c r="I7" s="8"/>
      <c r="J7" s="1"/>
      <c r="K7" s="1"/>
    </row>
    <row r="8" spans="1:11" ht="25.5" customHeight="1">
      <c r="A8" s="128" t="s">
        <v>10</v>
      </c>
      <c r="B8" s="129"/>
      <c r="C8" s="129"/>
      <c r="D8" s="129"/>
      <c r="E8" s="36">
        <v>106534</v>
      </c>
      <c r="F8" s="36">
        <v>11850</v>
      </c>
      <c r="G8" s="51">
        <f>E8+F8</f>
        <v>118384</v>
      </c>
      <c r="H8" s="8"/>
      <c r="I8" s="8"/>
      <c r="J8" s="1"/>
      <c r="K8" s="1"/>
    </row>
    <row r="9" spans="1:11" ht="15.75" thickBot="1">
      <c r="A9" s="126" t="s">
        <v>0</v>
      </c>
      <c r="B9" s="127"/>
      <c r="C9" s="127"/>
      <c r="D9" s="127"/>
      <c r="E9" s="52">
        <f>E7+E8</f>
        <v>113643.75</v>
      </c>
      <c r="F9" s="52">
        <f>F7+F8</f>
        <v>472615.42</v>
      </c>
      <c r="G9" s="53">
        <f>E9+F9</f>
        <v>586259.1699999999</v>
      </c>
      <c r="H9" s="3"/>
      <c r="I9" s="3"/>
      <c r="J9" s="3"/>
      <c r="K9" s="3"/>
    </row>
    <row r="10" spans="1:11" ht="15" customHeight="1">
      <c r="A10" s="103" t="s">
        <v>27</v>
      </c>
      <c r="B10" s="104"/>
      <c r="C10" s="104"/>
      <c r="D10" s="104"/>
      <c r="E10" s="105"/>
      <c r="F10" s="105"/>
      <c r="G10" s="106">
        <f>G7/D30</f>
        <v>132.24284058790278</v>
      </c>
      <c r="H10" s="13"/>
      <c r="I10" s="3"/>
      <c r="J10" s="3"/>
      <c r="K10" s="3"/>
    </row>
    <row r="11" spans="1:11" ht="15" customHeight="1">
      <c r="A11" s="111" t="s">
        <v>28</v>
      </c>
      <c r="B11" s="111"/>
      <c r="C11" s="111"/>
      <c r="D11" s="111"/>
      <c r="E11" s="111"/>
      <c r="F11" s="111"/>
      <c r="G11" s="47">
        <f>G9/D30*E18</f>
        <v>3479.7746099491233</v>
      </c>
      <c r="H11" s="12"/>
      <c r="I11" s="97"/>
      <c r="J11" s="5"/>
      <c r="K11" s="12"/>
    </row>
    <row r="12" spans="1:11" ht="15">
      <c r="A12" s="112" t="s">
        <v>36</v>
      </c>
      <c r="B12" s="113"/>
      <c r="C12" s="113"/>
      <c r="D12" s="113"/>
      <c r="E12" s="113"/>
      <c r="F12" s="113"/>
      <c r="G12" s="47">
        <f>C18/E18*F18</f>
        <v>2228.5714285714284</v>
      </c>
      <c r="H12" s="47"/>
      <c r="J12" s="5"/>
      <c r="K12" s="13"/>
    </row>
    <row r="13" spans="1:11" ht="15">
      <c r="A13" s="114" t="s">
        <v>19</v>
      </c>
      <c r="B13" s="114"/>
      <c r="C13" s="114"/>
      <c r="D13" s="114"/>
      <c r="E13" s="114"/>
      <c r="F13" s="114"/>
      <c r="G13" s="91">
        <f>G14/G12</f>
        <v>0.9615384615384617</v>
      </c>
      <c r="H13" s="3"/>
      <c r="I13" s="11"/>
      <c r="J13" s="2"/>
      <c r="K13" s="13"/>
    </row>
    <row r="14" spans="1:11" ht="15">
      <c r="A14" s="112" t="s">
        <v>39</v>
      </c>
      <c r="B14" s="115"/>
      <c r="C14" s="115"/>
      <c r="D14" s="115"/>
      <c r="E14" s="115"/>
      <c r="F14" s="115"/>
      <c r="G14" s="47">
        <f>2500/E18*F18</f>
        <v>2142.857142857143</v>
      </c>
      <c r="H14" s="3"/>
      <c r="I14" s="69"/>
      <c r="J14" s="38"/>
      <c r="K14" s="13"/>
    </row>
    <row r="15" spans="1:11" ht="11.25" customHeight="1" thickBot="1">
      <c r="A15" s="89"/>
      <c r="B15" s="89"/>
      <c r="C15" s="89"/>
      <c r="D15" s="89"/>
      <c r="E15" s="89"/>
      <c r="F15" s="89"/>
      <c r="G15" s="47"/>
      <c r="H15" s="3"/>
      <c r="I15" s="69"/>
      <c r="J15" s="38"/>
      <c r="K15" s="13"/>
    </row>
    <row r="16" spans="1:12" ht="15">
      <c r="A16" s="135" t="s">
        <v>1</v>
      </c>
      <c r="B16" s="136"/>
      <c r="C16" s="136"/>
      <c r="D16" s="136"/>
      <c r="E16" s="136"/>
      <c r="F16" s="136"/>
      <c r="G16" s="137"/>
      <c r="H16" s="20" t="s">
        <v>33</v>
      </c>
      <c r="I16" s="3"/>
      <c r="J16" s="3"/>
      <c r="K16" s="3"/>
      <c r="L16" s="3"/>
    </row>
    <row r="17" spans="1:12" ht="78" customHeight="1">
      <c r="A17" s="124" t="s">
        <v>2</v>
      </c>
      <c r="B17" s="125"/>
      <c r="C17" s="44" t="s">
        <v>37</v>
      </c>
      <c r="D17" s="49" t="s">
        <v>20</v>
      </c>
      <c r="E17" s="44" t="s">
        <v>16</v>
      </c>
      <c r="F17" s="44" t="s">
        <v>21</v>
      </c>
      <c r="G17" s="54" t="s">
        <v>13</v>
      </c>
      <c r="H17" s="3"/>
      <c r="I17" s="21"/>
      <c r="J17" s="4"/>
      <c r="K17" s="21"/>
      <c r="L17" s="3"/>
    </row>
    <row r="18" spans="1:13" ht="15">
      <c r="A18" s="118" t="s">
        <v>3</v>
      </c>
      <c r="B18" s="119"/>
      <c r="C18" s="46">
        <v>2600</v>
      </c>
      <c r="D18" s="45">
        <v>2600</v>
      </c>
      <c r="E18" s="48">
        <v>21</v>
      </c>
      <c r="F18" s="48">
        <v>18</v>
      </c>
      <c r="G18" s="93">
        <f>D18/E18</f>
        <v>123.80952380952381</v>
      </c>
      <c r="H18" s="92"/>
      <c r="I18" s="10"/>
      <c r="J18" s="4"/>
      <c r="K18" s="22"/>
      <c r="L18" s="3"/>
      <c r="M18" s="3"/>
    </row>
    <row r="19" spans="1:13" ht="15.75" thickBot="1">
      <c r="A19" s="116" t="s">
        <v>4</v>
      </c>
      <c r="B19" s="117"/>
      <c r="C19" s="55">
        <v>0</v>
      </c>
      <c r="D19" s="56">
        <v>0</v>
      </c>
      <c r="E19" s="57">
        <v>21</v>
      </c>
      <c r="F19" s="57">
        <v>18</v>
      </c>
      <c r="G19" s="94">
        <f>G18</f>
        <v>123.80952380952381</v>
      </c>
      <c r="H19" s="10"/>
      <c r="I19" s="23"/>
      <c r="J19" s="3"/>
      <c r="K19" s="24"/>
      <c r="L19" s="3"/>
      <c r="M19" s="3"/>
    </row>
    <row r="20" spans="1:11" ht="15.75" thickBot="1">
      <c r="A20" s="62"/>
      <c r="B20" s="12"/>
      <c r="C20" s="39"/>
      <c r="D20" s="39"/>
      <c r="E20" s="40"/>
      <c r="F20" s="23"/>
      <c r="G20" s="63"/>
      <c r="H20" s="10"/>
      <c r="I20" s="24"/>
      <c r="J20" s="3"/>
      <c r="K20" s="3"/>
    </row>
    <row r="21" spans="1:13" s="31" customFormat="1" ht="60.75" thickBot="1">
      <c r="A21" s="32" t="s">
        <v>2</v>
      </c>
      <c r="B21" s="26" t="s">
        <v>32</v>
      </c>
      <c r="C21" s="27" t="s">
        <v>5</v>
      </c>
      <c r="D21" s="27" t="s">
        <v>6</v>
      </c>
      <c r="E21" s="27" t="s">
        <v>25</v>
      </c>
      <c r="F21" s="59" t="s">
        <v>17</v>
      </c>
      <c r="G21" s="33" t="s">
        <v>14</v>
      </c>
      <c r="H21" s="10"/>
      <c r="I21" s="28"/>
      <c r="J21" s="28"/>
      <c r="K21" s="29"/>
      <c r="L21" s="30"/>
      <c r="M21" s="30"/>
    </row>
    <row r="22" spans="1:13" ht="18" customHeight="1">
      <c r="A22" s="82" t="s">
        <v>3</v>
      </c>
      <c r="B22" s="70">
        <v>268</v>
      </c>
      <c r="C22" s="70">
        <v>263</v>
      </c>
      <c r="D22" s="71">
        <v>3509</v>
      </c>
      <c r="E22" s="72">
        <f>D22*G18</f>
        <v>434447.61904761905</v>
      </c>
      <c r="F22" s="73" t="s">
        <v>26</v>
      </c>
      <c r="G22" s="74">
        <f>E22</f>
        <v>434447.61904761905</v>
      </c>
      <c r="H22" s="10"/>
      <c r="I22" s="10"/>
      <c r="J22" s="10"/>
      <c r="K22" s="2"/>
      <c r="L22" s="3"/>
      <c r="M22" s="3"/>
    </row>
    <row r="23" spans="1:13" ht="18" customHeight="1">
      <c r="A23" s="107" t="s">
        <v>41</v>
      </c>
      <c r="B23" s="70"/>
      <c r="C23" s="70"/>
      <c r="D23" s="71"/>
      <c r="E23" s="72">
        <v>0</v>
      </c>
      <c r="F23" s="73"/>
      <c r="G23" s="74">
        <f>E23</f>
        <v>0</v>
      </c>
      <c r="H23" s="10"/>
      <c r="I23" s="10"/>
      <c r="J23" s="10"/>
      <c r="K23" s="2"/>
      <c r="L23" s="3"/>
      <c r="M23" s="3"/>
    </row>
    <row r="24" spans="1:13" ht="78.75">
      <c r="A24" s="64" t="s">
        <v>15</v>
      </c>
      <c r="B24" s="75" t="s">
        <v>26</v>
      </c>
      <c r="C24" s="75" t="s">
        <v>26</v>
      </c>
      <c r="D24" s="76">
        <v>517</v>
      </c>
      <c r="E24" s="95">
        <f>D24*G19</f>
        <v>64009.52380952381</v>
      </c>
      <c r="F24" s="77" t="s">
        <v>26</v>
      </c>
      <c r="G24" s="78">
        <f>E24</f>
        <v>64009.52380952381</v>
      </c>
      <c r="H24" s="10"/>
      <c r="I24" s="10"/>
      <c r="J24" s="10"/>
      <c r="K24" s="2"/>
      <c r="L24" s="3"/>
      <c r="M24" s="3"/>
    </row>
    <row r="25" spans="1:13" ht="61.5" customHeight="1">
      <c r="A25" s="65" t="s">
        <v>38</v>
      </c>
      <c r="B25" s="61">
        <f>B22</f>
        <v>268</v>
      </c>
      <c r="C25" s="61">
        <f>C22</f>
        <v>263</v>
      </c>
      <c r="D25" s="60">
        <f>D24+D22</f>
        <v>4026</v>
      </c>
      <c r="E25" s="41">
        <f>E22+E24+E23</f>
        <v>498457.14285714284</v>
      </c>
      <c r="F25" s="58" t="s">
        <v>26</v>
      </c>
      <c r="G25" s="66">
        <f>SUM(G22:G24)</f>
        <v>498457.14285714284</v>
      </c>
      <c r="H25" s="10"/>
      <c r="I25" s="10"/>
      <c r="J25" s="10"/>
      <c r="K25" s="2"/>
      <c r="L25" s="3"/>
      <c r="M25" s="3"/>
    </row>
    <row r="26" spans="1:13" ht="36" customHeight="1">
      <c r="A26" s="79" t="s">
        <v>23</v>
      </c>
      <c r="B26" s="80">
        <f>SUM(B27:B29)</f>
        <v>2</v>
      </c>
      <c r="C26" s="80">
        <f>SUM(C27:C29)</f>
        <v>2</v>
      </c>
      <c r="D26" s="80">
        <f>SUM(D27:D29)</f>
        <v>29</v>
      </c>
      <c r="E26" s="101" t="s">
        <v>26</v>
      </c>
      <c r="F26" s="102">
        <f>SUM(F27:F29)</f>
        <v>3590.476190476191</v>
      </c>
      <c r="G26" s="81" t="s">
        <v>7</v>
      </c>
      <c r="H26" s="6"/>
      <c r="I26" s="10"/>
      <c r="J26" s="10"/>
      <c r="K26" s="2"/>
      <c r="L26" s="3"/>
      <c r="M26" s="3"/>
    </row>
    <row r="27" spans="1:13" ht="15">
      <c r="A27" s="67" t="s">
        <v>24</v>
      </c>
      <c r="B27" s="35">
        <v>0</v>
      </c>
      <c r="C27" s="35">
        <v>0</v>
      </c>
      <c r="D27" s="35">
        <v>0</v>
      </c>
      <c r="E27" s="35" t="s">
        <v>7</v>
      </c>
      <c r="F27" s="43">
        <f>D27*G19</f>
        <v>0</v>
      </c>
      <c r="G27" s="68" t="s">
        <v>7</v>
      </c>
      <c r="H27" s="25"/>
      <c r="I27" s="10"/>
      <c r="J27" s="10"/>
      <c r="K27" s="2"/>
      <c r="L27" s="3"/>
      <c r="M27" s="3"/>
    </row>
    <row r="28" spans="1:11" ht="21.75" customHeight="1">
      <c r="A28" s="67" t="s">
        <v>29</v>
      </c>
      <c r="B28" s="35">
        <v>1</v>
      </c>
      <c r="C28" s="35">
        <v>1</v>
      </c>
      <c r="D28" s="35">
        <v>16</v>
      </c>
      <c r="E28" s="35" t="s">
        <v>7</v>
      </c>
      <c r="F28" s="43">
        <f>D28*G18</f>
        <v>1980.952380952381</v>
      </c>
      <c r="G28" s="68" t="s">
        <v>7</v>
      </c>
      <c r="H28" s="37"/>
      <c r="I28" s="6"/>
      <c r="J28" s="6"/>
      <c r="K28" s="7"/>
    </row>
    <row r="29" spans="1:11" ht="21.75" customHeight="1">
      <c r="A29" s="99" t="s">
        <v>34</v>
      </c>
      <c r="B29" s="100">
        <v>1</v>
      </c>
      <c r="C29" s="100">
        <v>1</v>
      </c>
      <c r="D29" s="100">
        <v>13</v>
      </c>
      <c r="E29" s="35" t="s">
        <v>7</v>
      </c>
      <c r="F29" s="43">
        <f>D29*G19</f>
        <v>1609.5238095238096</v>
      </c>
      <c r="G29" s="68" t="s">
        <v>7</v>
      </c>
      <c r="H29" s="37"/>
      <c r="I29" s="6"/>
      <c r="J29" s="6"/>
      <c r="K29" s="7" t="s">
        <v>35</v>
      </c>
    </row>
    <row r="30" spans="1:11" ht="25.5" customHeight="1" thickBot="1">
      <c r="A30" s="83" t="s">
        <v>31</v>
      </c>
      <c r="B30" s="84">
        <f>B25+B26</f>
        <v>270</v>
      </c>
      <c r="C30" s="84">
        <f>C25+C26</f>
        <v>265</v>
      </c>
      <c r="D30" s="90">
        <f>D26+D22</f>
        <v>3538</v>
      </c>
      <c r="E30" s="85" t="s">
        <v>7</v>
      </c>
      <c r="F30" s="86">
        <f>F26</f>
        <v>3590.476190476191</v>
      </c>
      <c r="G30" s="87">
        <f>G25</f>
        <v>498457.14285714284</v>
      </c>
      <c r="H30" s="96"/>
      <c r="I30" s="6"/>
      <c r="J30" s="6"/>
      <c r="K30" s="7"/>
    </row>
    <row r="31" spans="1:11" ht="64.5" customHeight="1" thickBot="1">
      <c r="A31" s="88" t="s">
        <v>30</v>
      </c>
      <c r="B31" s="108">
        <f>-7028.44+554182.93</f>
        <v>547154.4900000001</v>
      </c>
      <c r="C31" s="109"/>
      <c r="D31" s="120"/>
      <c r="E31" s="121"/>
      <c r="F31" s="42"/>
      <c r="G31" s="42"/>
      <c r="H31" s="98"/>
      <c r="I31" s="6"/>
      <c r="J31" s="6"/>
      <c r="K31" s="7"/>
    </row>
  </sheetData>
  <sheetProtection/>
  <mergeCells count="18">
    <mergeCell ref="A1:G1"/>
    <mergeCell ref="A3:G3"/>
    <mergeCell ref="A17:B17"/>
    <mergeCell ref="A9:D9"/>
    <mergeCell ref="A7:D7"/>
    <mergeCell ref="A8:D8"/>
    <mergeCell ref="A6:D6"/>
    <mergeCell ref="A5:G5"/>
    <mergeCell ref="A16:G16"/>
    <mergeCell ref="B31:C31"/>
    <mergeCell ref="A4:G4"/>
    <mergeCell ref="A11:F11"/>
    <mergeCell ref="A12:F12"/>
    <mergeCell ref="A13:F13"/>
    <mergeCell ref="A14:F14"/>
    <mergeCell ref="A19:B19"/>
    <mergeCell ref="A18:B18"/>
    <mergeCell ref="D31:E31"/>
  </mergeCells>
  <printOptions/>
  <pageMargins left="0.5118110236220472" right="0.1968503937007874" top="0.35433070866141736" bottom="0.15748031496062992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2022-03-31T04:49:37Z</cp:lastPrinted>
  <dcterms:created xsi:type="dcterms:W3CDTF">2006-09-16T00:00:00Z</dcterms:created>
  <dcterms:modified xsi:type="dcterms:W3CDTF">2023-12-05T07:37:11Z</dcterms:modified>
  <cp:category/>
  <cp:version/>
  <cp:contentType/>
  <cp:contentStatus/>
</cp:coreProperties>
</file>